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765" tabRatio="785"/>
  </bookViews>
  <sheets>
    <sheet name="Форма отчета" sheetId="1" r:id="rId1"/>
    <sheet name="Расчеты" sheetId="3" state="hidden" r:id="rId2"/>
  </sheets>
  <definedNames>
    <definedName name="Print_Area" localSheetId="0">'Форма отчета'!$A$1:$F$23</definedName>
    <definedName name="prnt" localSheetId="0">'Форма отчета'!$A$1:$E$23</definedName>
    <definedName name="Квартал">Расчеты!$I$1:$I$5</definedName>
    <definedName name="п.1.3">Расчеты!$A$9:$A$11</definedName>
    <definedName name="п.1.4">Расчеты!$A$14:$A$16</definedName>
    <definedName name="п.1.5">Расчеты!$A$19:$A$21</definedName>
    <definedName name="п.2.1">Расчеты!$A$24:$A$26</definedName>
    <definedName name="п.2.2">Расчеты!$A$29:$A$31</definedName>
    <definedName name="п.2.3">Расчеты!$A$34:$A$36</definedName>
    <definedName name="п.2.4">Расчеты!$A$39:$A$41</definedName>
    <definedName name="п.2.5">Расчеты!$A$44:$A$46</definedName>
    <definedName name="п.2.6">Расчеты!$A$49:$A$51</definedName>
    <definedName name="п.3">Расчеты!$A$54:$A$67</definedName>
    <definedName name="п.4">Расчеты!$A$70:$A$79</definedName>
    <definedName name="Расчет">Расчеты!$A$3:$A$6</definedName>
    <definedName name="Субъект">Расчеты!$H$2:$H$88</definedName>
    <definedName name="ФОИВ">Расчеты!$L$2:$L$64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22" i="1"/>
  <c r="E20" i="1"/>
  <c r="E18" i="1"/>
  <c r="E17" i="1"/>
  <c r="E16" i="1"/>
  <c r="E14" i="1"/>
  <c r="E13" i="1"/>
  <c r="E12" i="1"/>
  <c r="E10" i="1"/>
  <c r="E9" i="1"/>
  <c r="E8" i="1"/>
  <c r="E24" i="1" l="1"/>
  <c r="E23" i="1" l="1"/>
</calcChain>
</file>

<file path=xl/sharedStrings.xml><?xml version="1.0" encoding="utf-8"?>
<sst xmlns="http://schemas.openxmlformats.org/spreadsheetml/2006/main" count="394" uniqueCount="305">
  <si>
    <t>№ п/п</t>
  </si>
  <si>
    <t>Показатели</t>
  </si>
  <si>
    <t>Максимальное значение показателя (проценты)</t>
  </si>
  <si>
    <t>1.1</t>
  </si>
  <si>
    <t>Размещены и обновляются</t>
  </si>
  <si>
    <t>1.2</t>
  </si>
  <si>
    <t>1.3</t>
  </si>
  <si>
    <t>1.4</t>
  </si>
  <si>
    <t>1.5</t>
  </si>
  <si>
    <t>2.</t>
  </si>
  <si>
    <t>2.1</t>
  </si>
  <si>
    <t>2.2</t>
  </si>
  <si>
    <t>2.3</t>
  </si>
  <si>
    <t>2.4</t>
  </si>
  <si>
    <t>2.5</t>
  </si>
  <si>
    <t>2.6</t>
  </si>
  <si>
    <t>3.</t>
  </si>
  <si>
    <t>4.</t>
  </si>
  <si>
    <t>5.</t>
  </si>
  <si>
    <t>Итоговый рейтинг</t>
  </si>
  <si>
    <t>1.1, 1.2</t>
  </si>
  <si>
    <t>максимум</t>
  </si>
  <si>
    <t>Видеоролики размещены</t>
  </si>
  <si>
    <t>Система информирования внедрена</t>
  </si>
  <si>
    <t>Баннеры-ссылки на ЕПГУ размещены</t>
  </si>
  <si>
    <t>Виджеты размещены</t>
  </si>
  <si>
    <t>Контент-материалы размещены</t>
  </si>
  <si>
    <t>Текстовые описания размещены</t>
  </si>
  <si>
    <t>Инфографика размещена</t>
  </si>
  <si>
    <t>Балл</t>
  </si>
  <si>
    <t>Информирование граждан в помещениях органов власти и организаций</t>
  </si>
  <si>
    <t>Размещение плакатов и постеров из Репозитория Минкомсвязи России</t>
  </si>
  <si>
    <t>Размещение буклетов и листовок для печати из Репозитория Минкомсвязи России</t>
  </si>
  <si>
    <t>Размещение макетов оформления интерьера и окон подачи документов из Репозитория Минкомсвязи России</t>
  </si>
  <si>
    <t>Размещение видеороликов на информационных панелях из Репозитория Минкомсвязи России</t>
  </si>
  <si>
    <t>Внедрение и использование текстовых скриптов для коллцентров и служб автоматического информирования по телефону из Репозитория Минкомсвязи России</t>
  </si>
  <si>
    <t>Информирование (размещение материалов) на официальных сайтах в сети Интернет</t>
  </si>
  <si>
    <t>Баннерыссылки на ЕПГУ из Репозитория Минкомсвязи России</t>
  </si>
  <si>
    <t>Виджеты государственных и муниципальных услуг, предоставляемых в электронной форме, из Репозитория Минкомсвязи России</t>
  </si>
  <si>
    <t>Контент материалы о государственных и муниципальных услугах, предоставляемых в электронной форме, из Репозитория Минкомсвязи России: новости для сайтов в сети Интернет; графические материалы для сайтов в сети Интернет новости и графические материалы для официальных аккаунтов в социальных медиа; статьи о предоставлении государственных и муниципальных услуг в электронной форме; обучающие материалы о предоставлении государственных и муниципальных услуг в электронной форме.</t>
  </si>
  <si>
    <t>Текстовые описания государственных и муниципальных услуг, предоставляемых в электронной форме, из Репозитория Минкомсвязи России</t>
  </si>
  <si>
    <t>Инфографика о государственных и муниципальных услугах, предоставляемых в электронной форме, из Репозитория Минкомсвязи России</t>
  </si>
  <si>
    <t>Видеоролики о государственных и муниципальных услугах, предоставляемых в электронной форме, из Репозитория Минкомсвязи России</t>
  </si>
  <si>
    <t>Корректность использования руководств и справочников по предоставлению государственных и муниципальных услуг в электронной форме из Репозитария Минкомсвязи России</t>
  </si>
  <si>
    <t>Дополнительные мероприятия по информированию граждан о преимуществах получения государственных и муниципальных услуг в электронной форме на сайтах и в местах предоставления услуг</t>
  </si>
  <si>
    <r>
      <t xml:space="preserve">Видеоролики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</si>
  <si>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 xml:space="preserve">Инфографика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размещена</t>
    </r>
  </si>
  <si>
    <r>
      <t xml:space="preserve">Текстовые описания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</si>
  <si>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 xml:space="preserve">Контент-материалы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</si>
  <si>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 xml:space="preserve">Виджеты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</si>
  <si>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>Баннеры-ссылки на ЕПГУ</t>
    </r>
    <r>
      <rPr>
        <b/>
        <sz val="11"/>
        <color theme="1"/>
        <rFont val="Calibri"/>
        <family val="2"/>
        <charset val="204"/>
        <scheme val="minor"/>
      </rPr>
      <t xml:space="preserve"> 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</si>
  <si>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 xml:space="preserve">Система информирования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внедрена</t>
    </r>
  </si>
  <si>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</si>
  <si>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t>Сколько дополнительных 
мероприятий было проведено:</t>
  </si>
  <si>
    <t>Сколько используется
руководств и справочников:</t>
  </si>
  <si>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проводились доп. мероприятия</t>
    </r>
  </si>
  <si>
    <r>
      <t xml:space="preserve">Руководства и справочники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используются</t>
    </r>
  </si>
  <si>
    <t>Выберите из выпадающего списка:</t>
  </si>
  <si>
    <t>Оформлены окна подачи документов и интерьер</t>
  </si>
  <si>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оформлены окна подачи документов и интерьер</t>
    </r>
  </si>
  <si>
    <r>
      <t xml:space="preserve">Размещены,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обновляются</t>
    </r>
  </si>
  <si>
    <t>Субъект</t>
  </si>
  <si>
    <t>Код региона</t>
  </si>
  <si>
    <t>Тульская область</t>
  </si>
  <si>
    <t>Томская область</t>
  </si>
  <si>
    <t>Алтайский край</t>
  </si>
  <si>
    <t>Белгородская область</t>
  </si>
  <si>
    <t>Владимирская область</t>
  </si>
  <si>
    <t>Красноярский край</t>
  </si>
  <si>
    <t>Иркутская область</t>
  </si>
  <si>
    <t>Забайкальский край</t>
  </si>
  <si>
    <t>Орловская область</t>
  </si>
  <si>
    <t>Новосибирская область</t>
  </si>
  <si>
    <t xml:space="preserve">Кемеровская область </t>
  </si>
  <si>
    <t>Республика Тыва</t>
  </si>
  <si>
    <t>Республика Хакасия</t>
  </si>
  <si>
    <t>Республика Алтай</t>
  </si>
  <si>
    <t>Республика Карелия</t>
  </si>
  <si>
    <t>Республика Бурятия</t>
  </si>
  <si>
    <t>Смоленская область</t>
  </si>
  <si>
    <t>Псковская область</t>
  </si>
  <si>
    <t>Вологодская область</t>
  </si>
  <si>
    <t>Воронежская область</t>
  </si>
  <si>
    <t xml:space="preserve">г. Санкт - Петербург </t>
  </si>
  <si>
    <t xml:space="preserve">Кировская область       </t>
  </si>
  <si>
    <t>Костромская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</si>
  <si>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</si>
  <si>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</si>
  <si>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</si>
  <si>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</si>
  <si>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</si>
  <si>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</si>
  <si>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 xml:space="preserve">Омская область </t>
  </si>
  <si>
    <t>Пензенская область</t>
  </si>
  <si>
    <t>Республика Марий Эл</t>
  </si>
  <si>
    <t>Рязанская область</t>
  </si>
  <si>
    <t>Саратовская область</t>
  </si>
  <si>
    <t>Ульяновская область</t>
  </si>
  <si>
    <t>Москва</t>
  </si>
  <si>
    <t xml:space="preserve">Оренбургская область </t>
  </si>
  <si>
    <t>Республика Мордовия</t>
  </si>
  <si>
    <t xml:space="preserve">Самарская область </t>
  </si>
  <si>
    <t xml:space="preserve">Тверская область </t>
  </si>
  <si>
    <t>Краснодарский край</t>
  </si>
  <si>
    <t>Республика Калмыкия</t>
  </si>
  <si>
    <t>Тюменская область</t>
  </si>
  <si>
    <t>Ханты-Мансийский автономный округ - Югра</t>
  </si>
  <si>
    <t>Ямало-Ненецкий АО</t>
  </si>
  <si>
    <t>Курганская область</t>
  </si>
  <si>
    <t>Республика Татарстан</t>
  </si>
  <si>
    <t>Республика Башкортостан</t>
  </si>
  <si>
    <t>Волгоградская область</t>
  </si>
  <si>
    <t>Калининградская область</t>
  </si>
  <si>
    <t>Ивановская область</t>
  </si>
  <si>
    <t>Чувашская республика</t>
  </si>
  <si>
    <t>Астраханская область</t>
  </si>
  <si>
    <t>Пермский край</t>
  </si>
  <si>
    <t>Ростовская область</t>
  </si>
  <si>
    <t>Архангельская область</t>
  </si>
  <si>
    <t>Калужская область</t>
  </si>
  <si>
    <t>Удмуртская республика</t>
  </si>
  <si>
    <t>Челябинская область</t>
  </si>
  <si>
    <t>Свердловская область</t>
  </si>
  <si>
    <t>Республика Коми</t>
  </si>
  <si>
    <t>Республика Адыгея</t>
  </si>
  <si>
    <t>Амурская область</t>
  </si>
  <si>
    <t>Брянская область</t>
  </si>
  <si>
    <t>Еврейская автономная область</t>
  </si>
  <si>
    <t>Кабардино-Балкарская Республика</t>
  </si>
  <si>
    <t>Камчатский край</t>
  </si>
  <si>
    <t>Карачаево-Черкесская Республика</t>
  </si>
  <si>
    <t>Магаданская область</t>
  </si>
  <si>
    <t>Мурманская область</t>
  </si>
  <si>
    <t>Приморский край</t>
  </si>
  <si>
    <t>Республика Дагестан</t>
  </si>
  <si>
    <t>Республика Ингушетия</t>
  </si>
  <si>
    <t>Республика Саха (Якутия)</t>
  </si>
  <si>
    <t>Республика Северная Осетия-Алания</t>
  </si>
  <si>
    <t>Сахалинская область</t>
  </si>
  <si>
    <t>Ставропольский край</t>
  </si>
  <si>
    <t>Тамбовская область</t>
  </si>
  <si>
    <t>Хабаровский край</t>
  </si>
  <si>
    <t>Чеченская Республика</t>
  </si>
  <si>
    <t>Чукотская АО</t>
  </si>
  <si>
    <t>Ярославская область</t>
  </si>
  <si>
    <t>город и космодром Байконур</t>
  </si>
  <si>
    <t>Ненецкий автономный округ</t>
  </si>
  <si>
    <t>Республика Крым</t>
  </si>
  <si>
    <t>Севастополь, город федерального значения</t>
  </si>
  <si>
    <t>или выберите из выпадающего списка:</t>
  </si>
  <si>
    <t>Количество баллов</t>
  </si>
  <si>
    <t>введите код субъекта</t>
  </si>
  <si>
    <t>№, п/п</t>
  </si>
  <si>
    <t>Способ доставки</t>
  </si>
  <si>
    <t>Россвязь</t>
  </si>
  <si>
    <t>МЭДО</t>
  </si>
  <si>
    <t>Росстат</t>
  </si>
  <si>
    <t>Роскомнадзор</t>
  </si>
  <si>
    <t>МЧC России</t>
  </si>
  <si>
    <t>ФСС России</t>
  </si>
  <si>
    <t>Ростуризм</t>
  </si>
  <si>
    <t>Минтранс России</t>
  </si>
  <si>
    <t>Росфинмониторинг</t>
  </si>
  <si>
    <t>ФССП России</t>
  </si>
  <si>
    <t>Минкомсвязь России</t>
  </si>
  <si>
    <t>Роспатент</t>
  </si>
  <si>
    <t>Минфин России</t>
  </si>
  <si>
    <t>Минэнерго России</t>
  </si>
  <si>
    <t>Росалкогольрегулирование</t>
  </si>
  <si>
    <t>ФТС России</t>
  </si>
  <si>
    <t>Росимущество</t>
  </si>
  <si>
    <t>Роспечать</t>
  </si>
  <si>
    <t>МВД России</t>
  </si>
  <si>
    <t>Росмолодежь</t>
  </si>
  <si>
    <t>Ространснадзор</t>
  </si>
  <si>
    <t>Россельхознадзор</t>
  </si>
  <si>
    <t>Роспотребнадзор</t>
  </si>
  <si>
    <t>Росздравнадзор</t>
  </si>
  <si>
    <t>Минюст России</t>
  </si>
  <si>
    <t>Роснедра</t>
  </si>
  <si>
    <t>ФСКН России</t>
  </si>
  <si>
    <t>Росводресурсы</t>
  </si>
  <si>
    <t>Росприроднадзор</t>
  </si>
  <si>
    <t>Росгидромет</t>
  </si>
  <si>
    <t>ФСТЭК России</t>
  </si>
  <si>
    <t>ФМБА России</t>
  </si>
  <si>
    <t>ФСТ России</t>
  </si>
  <si>
    <t>Ростехнадзор</t>
  </si>
  <si>
    <t>ФАС России</t>
  </si>
  <si>
    <t>Росрыболовство</t>
  </si>
  <si>
    <t>Минэкономразвития России</t>
  </si>
  <si>
    <t>Минсельхоз России</t>
  </si>
  <si>
    <t>Минтруд России</t>
  </si>
  <si>
    <t>Росморречфлот</t>
  </si>
  <si>
    <t>ФСБ России</t>
  </si>
  <si>
    <t>Росаккредитация</t>
  </si>
  <si>
    <t>Росавтодор</t>
  </si>
  <si>
    <t>ФМС России</t>
  </si>
  <si>
    <t>ПФР</t>
  </si>
  <si>
    <t>Росавиация</t>
  </si>
  <si>
    <t>Роструд</t>
  </si>
  <si>
    <t>Рособрнадзор</t>
  </si>
  <si>
    <t>Минобороны России</t>
  </si>
  <si>
    <t>Росжелдор</t>
  </si>
  <si>
    <t>Росстандарт</t>
  </si>
  <si>
    <t>Минкультуры России</t>
  </si>
  <si>
    <t>Минстрой России</t>
  </si>
  <si>
    <t>Минпромторг России</t>
  </si>
  <si>
    <t>МИД России</t>
  </si>
  <si>
    <t>ФНС России</t>
  </si>
  <si>
    <t>Росреестр</t>
  </si>
  <si>
    <t>Минздрав России</t>
  </si>
  <si>
    <t>Роскосмос</t>
  </si>
  <si>
    <t>Минобрнауки России</t>
  </si>
  <si>
    <t>Минприроды России</t>
  </si>
  <si>
    <t>Росархив</t>
  </si>
  <si>
    <t>1.             </t>
  </si>
  <si>
    <t>2.             </t>
  </si>
  <si>
    <t>3.             </t>
  </si>
  <si>
    <t>4.             </t>
  </si>
  <si>
    <t>5.             </t>
  </si>
  <si>
    <t>6.             </t>
  </si>
  <si>
    <t>7.             </t>
  </si>
  <si>
    <t>8.             </t>
  </si>
  <si>
    <t>9.             </t>
  </si>
  <si>
    <t>10.        </t>
  </si>
  <si>
    <t>11.        </t>
  </si>
  <si>
    <t>12.        </t>
  </si>
  <si>
    <t>13.        </t>
  </si>
  <si>
    <t>14.        </t>
  </si>
  <si>
    <t>15.        </t>
  </si>
  <si>
    <t>16.        </t>
  </si>
  <si>
    <t>17.        </t>
  </si>
  <si>
    <t>18.        </t>
  </si>
  <si>
    <t>19.        </t>
  </si>
  <si>
    <t>20.        </t>
  </si>
  <si>
    <t>21.        </t>
  </si>
  <si>
    <t>22.        </t>
  </si>
  <si>
    <t>23.        </t>
  </si>
  <si>
    <t>24.        </t>
  </si>
  <si>
    <t>25.        </t>
  </si>
  <si>
    <t>26.        </t>
  </si>
  <si>
    <t>27.        </t>
  </si>
  <si>
    <t>28.        </t>
  </si>
  <si>
    <t>29.        </t>
  </si>
  <si>
    <t>30.        </t>
  </si>
  <si>
    <t>31.        </t>
  </si>
  <si>
    <t>32.        </t>
  </si>
  <si>
    <t>33.        </t>
  </si>
  <si>
    <t>34.        </t>
  </si>
  <si>
    <t>35.        </t>
  </si>
  <si>
    <t>36.        </t>
  </si>
  <si>
    <t>37.        </t>
  </si>
  <si>
    <t>38.        </t>
  </si>
  <si>
    <t>39.        </t>
  </si>
  <si>
    <t>40.        </t>
  </si>
  <si>
    <t>41.        </t>
  </si>
  <si>
    <t>42.        </t>
  </si>
  <si>
    <t>43.        </t>
  </si>
  <si>
    <t>44.        </t>
  </si>
  <si>
    <t>45.        </t>
  </si>
  <si>
    <t>46.        </t>
  </si>
  <si>
    <t>47.        </t>
  </si>
  <si>
    <t>48.        </t>
  </si>
  <si>
    <t>49.        </t>
  </si>
  <si>
    <t>50.        </t>
  </si>
  <si>
    <t>51.        </t>
  </si>
  <si>
    <t>52.        </t>
  </si>
  <si>
    <t>53.        </t>
  </si>
  <si>
    <t>54.        </t>
  </si>
  <si>
    <t>55.        </t>
  </si>
  <si>
    <t>56.        </t>
  </si>
  <si>
    <t>57.        </t>
  </si>
  <si>
    <t>58.        </t>
  </si>
  <si>
    <t>59.        </t>
  </si>
  <si>
    <t>60.        </t>
  </si>
  <si>
    <t>61.        </t>
  </si>
  <si>
    <t>ФОИВ</t>
  </si>
  <si>
    <r>
      <t>Отчет о проведенных мероприятиях по повышению уровня информированности граждан о мерах,</t>
    </r>
    <r>
      <rPr>
        <b/>
        <sz val="12"/>
        <color theme="1"/>
        <rFont val="Calibri"/>
        <family val="2"/>
        <charset val="204"/>
        <scheme val="minor"/>
      </rPr>
      <t xml:space="preserve"> 
</t>
    </r>
    <r>
      <rPr>
        <sz val="12"/>
        <color theme="1"/>
        <rFont val="Calibri"/>
        <family val="2"/>
        <charset val="204"/>
        <scheme val="minor"/>
      </rPr>
      <t>направленных на переход к предоставлению государственных и муниципальных услуг в электронной форме</t>
    </r>
  </si>
  <si>
    <t>КВАРТАЛ:</t>
  </si>
  <si>
    <t>I</t>
  </si>
  <si>
    <t>II</t>
  </si>
  <si>
    <t>III</t>
  </si>
  <si>
    <t>IV</t>
  </si>
  <si>
    <t>Выберите квартал</t>
  </si>
  <si>
    <t>Cтепень исполнения</t>
  </si>
  <si>
    <t>Поле для дополнительных комментариев (количество символов не ограничено)</t>
  </si>
  <si>
    <t>МФЦ</t>
  </si>
  <si>
    <t>Наименование исполнительного органа власти Ненецкого автономного округа</t>
  </si>
  <si>
    <t>Подтверждение выполнения: Примечание / ссылки на размещенные материалы (обязательно)</t>
  </si>
  <si>
    <r>
      <rPr>
        <b/>
        <sz val="10"/>
        <color theme="1"/>
        <rFont val="Calibri"/>
        <family val="2"/>
        <charset val="204"/>
        <scheme val="minor"/>
      </rPr>
      <t>1.</t>
    </r>
    <r>
      <rPr>
        <sz val="10"/>
        <color theme="1"/>
        <rFont val="Calibri"/>
        <family val="2"/>
        <charset val="204"/>
        <scheme val="minor"/>
      </rPr>
      <t xml:space="preserve"> Выберите отчетный квартал и введите наименование органа власти
</t>
    </r>
    <r>
      <rPr>
        <b/>
        <sz val="10"/>
        <color theme="1"/>
        <rFont val="Calibri"/>
        <family val="2"/>
        <charset val="204"/>
        <scheme val="minor"/>
      </rPr>
      <t xml:space="preserve">2. </t>
    </r>
    <r>
      <rPr>
        <sz val="10"/>
        <color theme="1"/>
        <rFont val="Calibri"/>
        <family val="2"/>
        <charset val="204"/>
        <scheme val="minor"/>
      </rPr>
      <t xml:space="preserve">Выберите один из вариантов в поле "Степень исполнения" в каждом показателе иобязательно  заполните поле "Примечание / ссылки"
</t>
    </r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При необходимости внесите комментарии в поле "Дополнительные комментарии"
</t>
    </r>
    <r>
      <rPr>
        <b/>
        <sz val="10"/>
        <color theme="1"/>
        <rFont val="Calibri"/>
        <family val="2"/>
        <charset val="204"/>
        <scheme val="minor"/>
      </rPr>
      <t xml:space="preserve">4. </t>
    </r>
    <r>
      <rPr>
        <sz val="10"/>
        <color theme="1"/>
        <rFont val="Calibri"/>
        <family val="2"/>
        <charset val="204"/>
        <scheme val="minor"/>
      </rPr>
      <t>Сохраните файл в формате .xls и отправьте  в Аппарат Администрации НАО в установленном порядке  и на адрес электронной почты uslugi@adm-nao.ru с пометкой "Информирование граждан"</t>
    </r>
  </si>
  <si>
    <t>НЕ размещены</t>
  </si>
  <si>
    <t>Виджеты НЕ размещены</t>
  </si>
  <si>
    <t>Видеоролики НЕ размещены</t>
  </si>
  <si>
    <t>Система информирования НЕ внедрена</t>
  </si>
  <si>
    <t>Текстовые описания НЕ размещены</t>
  </si>
  <si>
    <t>Инфографика НЕ размещена</t>
  </si>
  <si>
    <t>Плакаты размещены в помещении Департамента</t>
  </si>
  <si>
    <t>http://smi.adm-nao.ru/informaciya-o-predostavlenii-gosudarstvennyh-uslug/</t>
  </si>
  <si>
    <t>4.1.4.2.Руководство по использованию бренда</t>
  </si>
  <si>
    <t>Информирование заявителей и служащих Департамента</t>
  </si>
  <si>
    <t xml:space="preserve">Департамент по взаимодействию с органами местного самоуправления и внешним связям Ненецкого автономного округа </t>
  </si>
  <si>
    <t>НЕ оформлены окна подачи документов и интерьер</t>
  </si>
  <si>
    <t>http://smi.adm-nao.ru/informaciya-o-predostavlenii-gosudarstvennyh-uslug/postanovka-na-uchet-olenevodov-i-chumrabotnic-v-kachestve-nuzhdayushih/</t>
  </si>
  <si>
    <t>http://smi.adm-nao.ru/informaciya-o-predostavlenii-gosudarstvennyh-uslug/soglasovanie-mesta-i-ili-vremeni-provedeniya-publichnogo-meropriyatiya/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</si>
</sst>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9" fontId="0" fillId="0" borderId="0" xfId="0" applyNumberFormat="1"/>
    <xf numFmtId="0" fontId="0" fillId="0" borderId="0" xfId="0" applyAlignment="1">
      <alignment horizontal="left"/>
    </xf>
    <xf numFmtId="49" fontId="5" fillId="0" borderId="0" xfId="0" applyNumberFormat="1" applyFont="1"/>
    <xf numFmtId="0" fontId="1" fillId="2" borderId="1" xfId="0" applyFont="1" applyFill="1" applyBorder="1" applyAlignment="1">
      <alignment wrapText="1"/>
    </xf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Protection="1"/>
    <xf numFmtId="0" fontId="0" fillId="2" borderId="1" xfId="0" applyFill="1" applyBorder="1" applyProtection="1"/>
    <xf numFmtId="0" fontId="0" fillId="0" borderId="1" xfId="0" applyBorder="1" applyProtection="1"/>
    <xf numFmtId="0" fontId="4" fillId="0" borderId="0" xfId="0" applyFont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3" borderId="0" xfId="0" applyFill="1"/>
    <xf numFmtId="0" fontId="0" fillId="6" borderId="0" xfId="0" applyFill="1"/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wrapText="1"/>
    </xf>
    <xf numFmtId="0" fontId="8" fillId="8" borderId="1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>
      <protection hidden="1"/>
    </xf>
    <xf numFmtId="0" fontId="0" fillId="2" borderId="1" xfId="0" applyFill="1" applyBorder="1" applyProtection="1">
      <protection hidden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2" borderId="1" xfId="1" applyFill="1" applyBorder="1" applyProtection="1"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vertical="center" wrapText="1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6" fillId="12" borderId="1" xfId="1" applyFill="1" applyBorder="1" applyAlignment="1" applyProtection="1">
      <alignment wrapText="1"/>
      <protection locked="0"/>
    </xf>
    <xf numFmtId="0" fontId="16" fillId="0" borderId="1" xfId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 wrapText="1"/>
    </xf>
    <xf numFmtId="0" fontId="0" fillId="2" borderId="1" xfId="0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left" vertical="top" wrapText="1"/>
    </xf>
    <xf numFmtId="0" fontId="9" fillId="10" borderId="11" xfId="0" applyFont="1" applyFill="1" applyBorder="1" applyAlignment="1">
      <alignment horizontal="left" vertical="top" wrapText="1"/>
    </xf>
    <xf numFmtId="0" fontId="9" fillId="10" borderId="5" xfId="0" applyFont="1" applyFill="1" applyBorder="1" applyAlignment="1">
      <alignment horizontal="left" vertical="top" wrapText="1"/>
    </xf>
    <xf numFmtId="0" fontId="9" fillId="10" borderId="12" xfId="0" applyFont="1" applyFill="1" applyBorder="1" applyAlignment="1">
      <alignment horizontal="left" vertical="top" wrapText="1"/>
    </xf>
    <xf numFmtId="0" fontId="12" fillId="9" borderId="14" xfId="0" applyFont="1" applyFill="1" applyBorder="1" applyAlignment="1" applyProtection="1">
      <alignment horizontal="center" vertical="center" wrapText="1"/>
      <protection locked="0"/>
    </xf>
    <xf numFmtId="0" fontId="12" fillId="9" borderId="15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 vertical="top" wrapText="1"/>
    </xf>
    <xf numFmtId="49" fontId="0" fillId="0" borderId="2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0" fillId="0" borderId="2" xfId="0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right"/>
      <protection hidden="1"/>
    </xf>
  </cellXfs>
  <cellStyles count="2">
    <cellStyle name="Гиперссылка" xfId="1" builtinId="8"/>
    <cellStyle name="Обычный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mi.adm-nao.ru/informaciya-o-predostavlenii-gosudarstvennyh-uslug/postanovka-na-uchet-olenevodov-i-chumrabotnic-v-kachestve-nuzhdayushih/" TargetMode="External"/><Relationship Id="rId2" Type="http://schemas.openxmlformats.org/officeDocument/2006/relationships/hyperlink" Target="http://smi.adm-nao.ru/informaciya-o-predostavlenii-gosudarstvennyh-uslug/" TargetMode="External"/><Relationship Id="rId1" Type="http://schemas.openxmlformats.org/officeDocument/2006/relationships/hyperlink" Target="http://smi.adm-nao.ru/informaciya-o-predostavlenii-gosudarstvennyh-uslug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mi.adm-nao.ru/informaciya-o-predostavlenii-gosudarstvennyh-uslug/soglasovanie-mesta-i-ili-vremeni-provedeniya-publichnogo-meropriyat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zoomScale="85" zoomScaleNormal="85" workbookViewId="0">
      <selection activeCell="D3" sqref="D3"/>
    </sheetView>
  </sheetViews>
  <sheetFormatPr defaultRowHeight="15" x14ac:dyDescent="0.25"/>
  <cols>
    <col min="1" max="1" width="6.85546875" bestFit="1" customWidth="1"/>
    <col min="2" max="2" width="62.5703125" customWidth="1"/>
    <col min="3" max="3" width="57.28515625" customWidth="1"/>
    <col min="4" max="4" width="12.5703125" customWidth="1"/>
    <col min="5" max="5" width="18.85546875" customWidth="1"/>
    <col min="6" max="6" width="42.85546875" customWidth="1"/>
  </cols>
  <sheetData>
    <row r="1" spans="1:11" ht="52.5" customHeight="1" thickBot="1" x14ac:dyDescent="0.45">
      <c r="A1" s="55" t="s">
        <v>278</v>
      </c>
      <c r="B1" s="55"/>
      <c r="C1" s="55"/>
      <c r="D1" s="55"/>
      <c r="E1" s="55"/>
      <c r="F1" s="55"/>
      <c r="G1" s="1"/>
      <c r="H1" s="1"/>
      <c r="I1" s="1"/>
      <c r="J1" s="1"/>
      <c r="K1" s="1"/>
    </row>
    <row r="2" spans="1:11" ht="27.75" customHeight="1" x14ac:dyDescent="0.25">
      <c r="A2" s="62" t="s">
        <v>290</v>
      </c>
      <c r="B2" s="62"/>
      <c r="C2" s="63"/>
      <c r="D2" s="42" t="s">
        <v>279</v>
      </c>
      <c r="E2" s="60" t="s">
        <v>288</v>
      </c>
      <c r="F2" s="61"/>
      <c r="G2" s="1"/>
      <c r="H2" s="1"/>
      <c r="I2" s="1"/>
      <c r="J2" s="1"/>
      <c r="K2" s="1"/>
    </row>
    <row r="3" spans="1:11" ht="43.5" customHeight="1" thickBot="1" x14ac:dyDescent="0.3">
      <c r="A3" s="64"/>
      <c r="B3" s="64"/>
      <c r="C3" s="65"/>
      <c r="D3" s="43" t="s">
        <v>281</v>
      </c>
      <c r="E3" s="66" t="s">
        <v>301</v>
      </c>
      <c r="F3" s="67"/>
      <c r="G3" s="1"/>
      <c r="H3" s="1"/>
      <c r="I3" s="1"/>
      <c r="J3" s="1"/>
      <c r="K3" s="1"/>
    </row>
    <row r="4" spans="1:11" ht="42.75" customHeight="1" x14ac:dyDescent="0.25">
      <c r="A4" s="33" t="s">
        <v>0</v>
      </c>
      <c r="B4" s="33" t="s">
        <v>1</v>
      </c>
      <c r="C4" s="33" t="s">
        <v>285</v>
      </c>
      <c r="D4" s="41" t="s">
        <v>2</v>
      </c>
      <c r="E4" s="41" t="s">
        <v>150</v>
      </c>
      <c r="F4" s="41" t="s">
        <v>289</v>
      </c>
      <c r="G4" s="2"/>
      <c r="H4" s="2"/>
      <c r="I4" s="2"/>
      <c r="J4" s="2"/>
      <c r="K4" s="2"/>
    </row>
    <row r="5" spans="1:11" ht="30" customHeight="1" x14ac:dyDescent="0.25">
      <c r="A5" s="10">
        <v>1</v>
      </c>
      <c r="B5" s="58" t="s">
        <v>30</v>
      </c>
      <c r="C5" s="59"/>
      <c r="D5" s="11">
        <v>50</v>
      </c>
      <c r="E5" s="12"/>
      <c r="F5" s="40"/>
    </row>
    <row r="6" spans="1:11" ht="30" x14ac:dyDescent="0.25">
      <c r="A6" s="7" t="s">
        <v>3</v>
      </c>
      <c r="B6" s="8" t="s">
        <v>31</v>
      </c>
      <c r="C6" s="15" t="s">
        <v>4</v>
      </c>
      <c r="D6" s="13">
        <v>10</v>
      </c>
      <c r="E6" s="34">
        <f>IF(C6="Размещены и обновляются",10,IF(C6="Размещены, НЕ обновляются",5,0))</f>
        <v>10</v>
      </c>
      <c r="F6" s="50" t="s">
        <v>297</v>
      </c>
    </row>
    <row r="7" spans="1:11" ht="30" x14ac:dyDescent="0.25">
      <c r="A7" s="7" t="s">
        <v>5</v>
      </c>
      <c r="B7" s="8" t="s">
        <v>32</v>
      </c>
      <c r="C7" s="15" t="s">
        <v>291</v>
      </c>
      <c r="D7" s="13">
        <v>10</v>
      </c>
      <c r="E7" s="34">
        <f>IF(C7="Размещены и обновляются",10,IF(C7="Размещены, НЕ обновляются",5,0))</f>
        <v>0</v>
      </c>
      <c r="F7" s="51"/>
    </row>
    <row r="8" spans="1:11" ht="30" x14ac:dyDescent="0.25">
      <c r="A8" s="7" t="s">
        <v>6</v>
      </c>
      <c r="B8" s="8" t="s">
        <v>33</v>
      </c>
      <c r="C8" s="15" t="s">
        <v>302</v>
      </c>
      <c r="D8" s="13">
        <v>10</v>
      </c>
      <c r="E8" s="34">
        <f>IF(C8="Оформлены окна подачи документов и интерьер",10,0)</f>
        <v>0</v>
      </c>
      <c r="F8" s="51"/>
    </row>
    <row r="9" spans="1:11" ht="30" x14ac:dyDescent="0.25">
      <c r="A9" s="7" t="s">
        <v>7</v>
      </c>
      <c r="B9" s="8" t="s">
        <v>34</v>
      </c>
      <c r="C9" s="15" t="s">
        <v>293</v>
      </c>
      <c r="D9" s="13">
        <v>10</v>
      </c>
      <c r="E9" s="34">
        <f>IF(C9="Видеоролики размещены",10,0)</f>
        <v>0</v>
      </c>
      <c r="F9" s="51"/>
    </row>
    <row r="10" spans="1:11" ht="45" x14ac:dyDescent="0.25">
      <c r="A10" s="7" t="s">
        <v>8</v>
      </c>
      <c r="B10" s="8" t="s">
        <v>35</v>
      </c>
      <c r="C10" s="15" t="s">
        <v>294</v>
      </c>
      <c r="D10" s="13">
        <v>10</v>
      </c>
      <c r="E10" s="34">
        <f>IF(C10="Система информирования внедрена",10,0)</f>
        <v>0</v>
      </c>
      <c r="F10" s="51"/>
    </row>
    <row r="11" spans="1:11" ht="30" customHeight="1" x14ac:dyDescent="0.25">
      <c r="A11" s="10" t="s">
        <v>9</v>
      </c>
      <c r="B11" s="58" t="s">
        <v>36</v>
      </c>
      <c r="C11" s="59"/>
      <c r="D11" s="11">
        <v>30</v>
      </c>
      <c r="E11" s="35"/>
      <c r="F11" s="52"/>
    </row>
    <row r="12" spans="1:11" ht="30" x14ac:dyDescent="0.25">
      <c r="A12" s="7" t="s">
        <v>10</v>
      </c>
      <c r="B12" s="8" t="s">
        <v>37</v>
      </c>
      <c r="C12" s="15" t="s">
        <v>24</v>
      </c>
      <c r="D12" s="13">
        <v>5</v>
      </c>
      <c r="E12" s="34">
        <f>IF(C12="Баннеры-ссылки на ЕПГУ размещены",5,0)</f>
        <v>5</v>
      </c>
      <c r="F12" s="53" t="s">
        <v>298</v>
      </c>
    </row>
    <row r="13" spans="1:11" ht="45" x14ac:dyDescent="0.25">
      <c r="A13" s="7" t="s">
        <v>11</v>
      </c>
      <c r="B13" s="8" t="s">
        <v>38</v>
      </c>
      <c r="C13" s="15" t="s">
        <v>292</v>
      </c>
      <c r="D13" s="13">
        <v>5</v>
      </c>
      <c r="E13" s="34">
        <f>IF(C13="Виджеты размещены",5,0)</f>
        <v>0</v>
      </c>
      <c r="F13" s="51"/>
    </row>
    <row r="14" spans="1:11" ht="73.5" customHeight="1" x14ac:dyDescent="0.25">
      <c r="A14" s="72" t="s">
        <v>12</v>
      </c>
      <c r="B14" s="70" t="s">
        <v>39</v>
      </c>
      <c r="C14" s="68" t="s">
        <v>26</v>
      </c>
      <c r="D14" s="74">
        <v>5</v>
      </c>
      <c r="E14" s="76">
        <f>IF(C14="Контент-материалы размещены",5,0)</f>
        <v>5</v>
      </c>
      <c r="F14" s="54" t="s">
        <v>303</v>
      </c>
    </row>
    <row r="15" spans="1:11" ht="60" x14ac:dyDescent="0.25">
      <c r="A15" s="73"/>
      <c r="B15" s="71"/>
      <c r="C15" s="69"/>
      <c r="D15" s="75"/>
      <c r="E15" s="77"/>
      <c r="F15" s="54" t="s">
        <v>304</v>
      </c>
    </row>
    <row r="16" spans="1:11" ht="45" x14ac:dyDescent="0.25">
      <c r="A16" s="7" t="s">
        <v>13</v>
      </c>
      <c r="B16" s="8" t="s">
        <v>40</v>
      </c>
      <c r="C16" s="15" t="s">
        <v>295</v>
      </c>
      <c r="D16" s="13">
        <v>5</v>
      </c>
      <c r="E16" s="34">
        <f>IF(C16="Текстовые описания размещены",5,0)</f>
        <v>0</v>
      </c>
      <c r="F16" s="51"/>
    </row>
    <row r="17" spans="1:6" ht="45" x14ac:dyDescent="0.25">
      <c r="A17" s="7" t="s">
        <v>14</v>
      </c>
      <c r="B17" s="8" t="s">
        <v>41</v>
      </c>
      <c r="C17" s="15" t="s">
        <v>296</v>
      </c>
      <c r="D17" s="13">
        <v>5</v>
      </c>
      <c r="E17" s="34">
        <f>IF(C17="Инфографика размещена",5,0)</f>
        <v>0</v>
      </c>
      <c r="F17" s="51"/>
    </row>
    <row r="18" spans="1:6" ht="45" x14ac:dyDescent="0.25">
      <c r="A18" s="7" t="s">
        <v>15</v>
      </c>
      <c r="B18" s="8" t="s">
        <v>42</v>
      </c>
      <c r="C18" s="15" t="s">
        <v>22</v>
      </c>
      <c r="D18" s="13">
        <v>5</v>
      </c>
      <c r="E18" s="34">
        <f>IF(C18="Видеоролики размещены",5,0)</f>
        <v>5</v>
      </c>
      <c r="F18" s="54" t="s">
        <v>298</v>
      </c>
    </row>
    <row r="19" spans="1:6" ht="29.25" customHeight="1" x14ac:dyDescent="0.25">
      <c r="A19" s="57" t="s">
        <v>16</v>
      </c>
      <c r="B19" s="56" t="s">
        <v>43</v>
      </c>
      <c r="C19" s="6" t="s">
        <v>54</v>
      </c>
      <c r="D19" s="12"/>
      <c r="E19" s="35"/>
      <c r="F19" s="51"/>
    </row>
    <row r="20" spans="1:6" ht="30" x14ac:dyDescent="0.25">
      <c r="A20" s="57"/>
      <c r="B20" s="56"/>
      <c r="C20" s="15">
        <v>1</v>
      </c>
      <c r="D20" s="11">
        <v>12</v>
      </c>
      <c r="E20" s="35">
        <f>IF(C20="Руководства и справочники НЕ используются",0,IF(C20="Выберите из выпадающего списка:",0,C20))</f>
        <v>1</v>
      </c>
      <c r="F20" s="51" t="s">
        <v>299</v>
      </c>
    </row>
    <row r="21" spans="1:6" ht="31.5" customHeight="1" x14ac:dyDescent="0.25">
      <c r="A21" s="57" t="s">
        <v>17</v>
      </c>
      <c r="B21" s="56" t="s">
        <v>44</v>
      </c>
      <c r="C21" s="6" t="s">
        <v>53</v>
      </c>
      <c r="D21" s="11"/>
      <c r="E21" s="35"/>
      <c r="F21" s="51"/>
    </row>
    <row r="22" spans="1:6" ht="30" x14ac:dyDescent="0.25">
      <c r="A22" s="57"/>
      <c r="B22" s="56"/>
      <c r="C22" s="15">
        <v>2</v>
      </c>
      <c r="D22" s="11">
        <v>8</v>
      </c>
      <c r="E22" s="35">
        <f>IF(C22="НЕ проводились доп. мероприятия",0,IF(C22="Выберите из выпадающего списка:",0,C22))</f>
        <v>2</v>
      </c>
      <c r="F22" s="51" t="s">
        <v>300</v>
      </c>
    </row>
    <row r="23" spans="1:6" ht="30" customHeight="1" x14ac:dyDescent="0.25">
      <c r="A23" s="9" t="s">
        <v>18</v>
      </c>
      <c r="B23" s="45" t="s">
        <v>19</v>
      </c>
      <c r="C23" s="46"/>
      <c r="D23" s="47">
        <v>100</v>
      </c>
      <c r="E23" s="48" t="str">
        <f>SUM(E6:E22) &amp;" из 100"</f>
        <v>28 из 100</v>
      </c>
      <c r="F23" s="44" t="s">
        <v>286</v>
      </c>
    </row>
    <row r="24" spans="1:6" x14ac:dyDescent="0.25">
      <c r="A24" s="3"/>
      <c r="E24" s="14">
        <f>SUM(E6:E22)</f>
        <v>28</v>
      </c>
    </row>
    <row r="25" spans="1:6" x14ac:dyDescent="0.25">
      <c r="A25" s="3"/>
    </row>
    <row r="26" spans="1:6" x14ac:dyDescent="0.25">
      <c r="A26" s="3"/>
    </row>
    <row r="27" spans="1:6" x14ac:dyDescent="0.25">
      <c r="A27" s="3"/>
    </row>
    <row r="28" spans="1:6" x14ac:dyDescent="0.25">
      <c r="A28" s="3"/>
    </row>
    <row r="29" spans="1:6" x14ac:dyDescent="0.25">
      <c r="A29" s="3"/>
    </row>
    <row r="30" spans="1:6" x14ac:dyDescent="0.25">
      <c r="A30" s="3"/>
    </row>
    <row r="31" spans="1:6" x14ac:dyDescent="0.25">
      <c r="A31" s="3"/>
    </row>
    <row r="32" spans="1:6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</sheetData>
  <sheetProtection insertHyperlinks="0"/>
  <mergeCells count="15">
    <mergeCell ref="A1:F1"/>
    <mergeCell ref="B19:B20"/>
    <mergeCell ref="A19:A20"/>
    <mergeCell ref="B21:B22"/>
    <mergeCell ref="A21:A22"/>
    <mergeCell ref="B5:C5"/>
    <mergeCell ref="B11:C11"/>
    <mergeCell ref="E2:F2"/>
    <mergeCell ref="A2:C3"/>
    <mergeCell ref="E3:F3"/>
    <mergeCell ref="C14:C15"/>
    <mergeCell ref="B14:B15"/>
    <mergeCell ref="A14:A15"/>
    <mergeCell ref="D14:D15"/>
    <mergeCell ref="E14:E15"/>
  </mergeCells>
  <conditionalFormatting sqref="C8">
    <cfRule type="containsText" dxfId="13" priority="15" operator="containsText" text="НЕ оформлены окна подачи документов и интерьер">
      <formula>NOT(ISERROR(SEARCH("НЕ оформлены окна подачи документов и интерьер",C8)))</formula>
    </cfRule>
    <cfRule type="containsText" dxfId="12" priority="16" operator="containsText" text="Оформлены окна подачи документов и интерьер">
      <formula>NOT(ISERROR(SEARCH("Оформлены окна подачи документов и интерьер",C8)))</formula>
    </cfRule>
  </conditionalFormatting>
  <conditionalFormatting sqref="C9">
    <cfRule type="containsText" dxfId="11" priority="14" operator="containsText" text="Видеоролики размещены">
      <formula>NOT(ISERROR(SEARCH("Видеоролики размещены",C9)))</formula>
    </cfRule>
  </conditionalFormatting>
  <conditionalFormatting sqref="C10">
    <cfRule type="containsText" dxfId="10" priority="12" operator="containsText" text="Система информирования НЕ внедрена">
      <formula>NOT(ISERROR(SEARCH("Система информирования НЕ внедрена",C10)))</formula>
    </cfRule>
    <cfRule type="containsText" dxfId="9" priority="13" operator="containsText" text="Система информирования внедрена">
      <formula>NOT(ISERROR(SEARCH("Система информирования внедрена",C10)))</formula>
    </cfRule>
  </conditionalFormatting>
  <conditionalFormatting sqref="C12">
    <cfRule type="containsText" dxfId="8" priority="11" operator="containsText" text="Баннеры-ссылки на ЕПГУ размещены">
      <formula>NOT(ISERROR(SEARCH("Баннеры-ссылки на ЕПГУ размещены",C12)))</formula>
    </cfRule>
  </conditionalFormatting>
  <conditionalFormatting sqref="C13">
    <cfRule type="containsText" dxfId="7" priority="10" operator="containsText" text="Виджеты размещены">
      <formula>NOT(ISERROR(SEARCH("Виджеты размещены",C13)))</formula>
    </cfRule>
  </conditionalFormatting>
  <conditionalFormatting sqref="C12:C14 C16:C18">
    <cfRule type="containsText" dxfId="6" priority="8" operator="containsText" text="НЕ размещены">
      <formula>NOT(ISERROR(SEARCH("НЕ размещены",C12)))</formula>
    </cfRule>
    <cfRule type="containsText" dxfId="5" priority="9" operator="containsText" text="размещены">
      <formula>NOT(ISERROR(SEARCH("размещены",C12)))</formula>
    </cfRule>
  </conditionalFormatting>
  <conditionalFormatting sqref="C17">
    <cfRule type="containsText" dxfId="4" priority="6" operator="containsText" text="Инфографика НЕ размещена">
      <formula>NOT(ISERROR(SEARCH("Инфографика НЕ размещена",C17)))</formula>
    </cfRule>
    <cfRule type="containsText" dxfId="3" priority="7" operator="containsText" text="Инфографика размещена">
      <formula>NOT(ISERROR(SEARCH("Инфографика размещена",C17)))</formula>
    </cfRule>
  </conditionalFormatting>
  <conditionalFormatting sqref="C20">
    <cfRule type="colorScale" priority="5">
      <colorScale>
        <cfvo type="num" val="1"/>
        <cfvo type="num" val="4"/>
        <cfvo type="num" val="12"/>
        <color rgb="FFF8696B"/>
        <color rgb="FFFFEB84"/>
        <color rgb="FF63BE7B"/>
      </colorScale>
    </cfRule>
  </conditionalFormatting>
  <conditionalFormatting sqref="C22">
    <cfRule type="colorScale" priority="4">
      <colorScale>
        <cfvo type="num" val="1"/>
        <cfvo type="num" val="3"/>
        <cfvo type="num" val="8"/>
        <color rgb="FFF8696B"/>
        <color rgb="FFFFEB84"/>
        <color rgb="FF63BE7B"/>
      </colorScale>
    </cfRule>
  </conditionalFormatting>
  <conditionalFormatting sqref="C6:C7">
    <cfRule type="containsText" dxfId="2" priority="1" operator="containsText" text="Размещены, не обновляются">
      <formula>NOT(ISERROR(SEARCH("Размещены, не обновляются",C6)))</formula>
    </cfRule>
    <cfRule type="containsText" dxfId="1" priority="3" operator="containsText" text="НЕ размещены">
      <formula>NOT(ISERROR(SEARCH("НЕ размещены",C6)))</formula>
    </cfRule>
    <cfRule type="containsText" dxfId="0" priority="18" operator="containsText" text="Размещены и обновляются">
      <formula>NOT(ISERROR(SEARCH("Размещены и обновляются",C6)))</formula>
    </cfRule>
  </conditionalFormatting>
  <dataValidations count="13">
    <dataValidation type="list" allowBlank="1" showInputMessage="1" showErrorMessage="1" sqref="C6:C7">
      <formula1>Расчет</formula1>
    </dataValidation>
    <dataValidation type="list" allowBlank="1" showInputMessage="1" showErrorMessage="1" sqref="C8">
      <formula1>п.1.3</formula1>
    </dataValidation>
    <dataValidation type="list" allowBlank="1" showInputMessage="1" showErrorMessage="1" sqref="C9">
      <formula1>п.1.4</formula1>
    </dataValidation>
    <dataValidation type="list" allowBlank="1" showInputMessage="1" showErrorMessage="1" sqref="C10">
      <formula1>п.1.5</formula1>
    </dataValidation>
    <dataValidation type="list" allowBlank="1" showInputMessage="1" showErrorMessage="1" sqref="C12">
      <formula1>п.2.1</formula1>
    </dataValidation>
    <dataValidation type="list" allowBlank="1" showInputMessage="1" showErrorMessage="1" sqref="C13">
      <formula1>п.2.2</formula1>
    </dataValidation>
    <dataValidation type="list" allowBlank="1" showInputMessage="1" showErrorMessage="1" sqref="C14">
      <formula1>п.2.3</formula1>
    </dataValidation>
    <dataValidation type="list" allowBlank="1" showInputMessage="1" showErrorMessage="1" sqref="C16">
      <formula1>п.2.4</formula1>
    </dataValidation>
    <dataValidation type="list" allowBlank="1" showInputMessage="1" showErrorMessage="1" sqref="C17">
      <formula1>п.2.5</formula1>
    </dataValidation>
    <dataValidation type="list" allowBlank="1" showInputMessage="1" showErrorMessage="1" sqref="C18">
      <formula1>п.2.6</formula1>
    </dataValidation>
    <dataValidation type="list" allowBlank="1" showInputMessage="1" showErrorMessage="1" sqref="C22">
      <formula1>п.4</formula1>
    </dataValidation>
    <dataValidation type="list" allowBlank="1" showInputMessage="1" showErrorMessage="1" sqref="C20">
      <formula1>п.3</formula1>
    </dataValidation>
    <dataValidation type="list" allowBlank="1" showInputMessage="1" showErrorMessage="1" sqref="D3">
      <formula1>Квартал</formula1>
    </dataValidation>
  </dataValidations>
  <hyperlinks>
    <hyperlink ref="F12" r:id="rId1"/>
    <hyperlink ref="F18" r:id="rId2"/>
    <hyperlink ref="F14" r:id="rId3"/>
    <hyperlink ref="F15" r:id="rId4"/>
  </hyperlinks>
  <pageMargins left="0.25" right="0.25" top="0.75" bottom="0.75" header="0.3" footer="0.3"/>
  <pageSetup paperSize="9" scale="55" orientation="landscape" horizontalDpi="4294967295" verticalDpi="4294967295"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008E7FB9-CA44-4CB1-8230-6B340D8788AB}">
            <x14:iconSet iconSet="5Quarter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vo type="num" gte="0">
                <xm:f>35</xm:f>
              </x14:cfvo>
              <x14:cfvo type="num" gte="0">
                <xm:f>75</xm:f>
              </x14:cfvo>
              <x14:cfIcon iconSet="NoIcons" iconId="0"/>
              <x14:cfIcon iconSet="NoIcons" iconId="0"/>
              <x14:cfIcon iconSet="5Quarters" iconId="2"/>
              <x14:cfIcon iconSet="5Quarters" iconId="3"/>
              <x14:cfIcon iconSet="4RedToBlack" iconId="0"/>
            </x14:iconSet>
          </x14:cfRule>
          <xm:sqref>E23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B59" workbookViewId="0">
      <selection activeCell="L1" sqref="L1"/>
    </sheetView>
  </sheetViews>
  <sheetFormatPr defaultRowHeight="15" x14ac:dyDescent="0.25"/>
  <cols>
    <col min="1" max="1" width="26.42578125" bestFit="1" customWidth="1"/>
    <col min="3" max="3" width="10.28515625" bestFit="1" customWidth="1"/>
    <col min="7" max="8" width="29" customWidth="1"/>
    <col min="11" max="13" width="18.85546875" customWidth="1"/>
  </cols>
  <sheetData>
    <row r="1" spans="1:13" x14ac:dyDescent="0.25">
      <c r="A1" s="3" t="s">
        <v>20</v>
      </c>
      <c r="B1" t="s">
        <v>29</v>
      </c>
      <c r="C1" t="s">
        <v>21</v>
      </c>
      <c r="G1" s="20" t="s">
        <v>62</v>
      </c>
      <c r="H1" s="19" t="s">
        <v>61</v>
      </c>
      <c r="I1" t="s">
        <v>284</v>
      </c>
      <c r="K1" s="36" t="s">
        <v>152</v>
      </c>
      <c r="L1" s="36" t="s">
        <v>277</v>
      </c>
      <c r="M1" s="37" t="s">
        <v>153</v>
      </c>
    </row>
    <row r="2" spans="1:13" x14ac:dyDescent="0.25">
      <c r="A2" s="3"/>
      <c r="G2" s="20" t="s">
        <v>151</v>
      </c>
      <c r="H2" s="32" t="s">
        <v>149</v>
      </c>
      <c r="I2" t="s">
        <v>280</v>
      </c>
      <c r="L2" s="32" t="s">
        <v>57</v>
      </c>
    </row>
    <row r="3" spans="1:13" x14ac:dyDescent="0.25">
      <c r="A3" s="5" t="s">
        <v>57</v>
      </c>
      <c r="G3" s="22">
        <v>22</v>
      </c>
      <c r="H3" s="21" t="s">
        <v>65</v>
      </c>
      <c r="I3" t="s">
        <v>281</v>
      </c>
      <c r="K3" s="38" t="s">
        <v>233</v>
      </c>
      <c r="L3" s="39" t="s">
        <v>172</v>
      </c>
      <c r="M3" s="38" t="s">
        <v>155</v>
      </c>
    </row>
    <row r="4" spans="1:13" x14ac:dyDescent="0.25">
      <c r="A4" s="17" t="s">
        <v>60</v>
      </c>
      <c r="B4">
        <v>0.05</v>
      </c>
      <c r="C4">
        <v>10</v>
      </c>
      <c r="G4" s="22">
        <v>28</v>
      </c>
      <c r="H4" s="27" t="s">
        <v>125</v>
      </c>
      <c r="I4" t="s">
        <v>282</v>
      </c>
      <c r="K4" s="38" t="s">
        <v>269</v>
      </c>
      <c r="L4" s="39" t="s">
        <v>208</v>
      </c>
      <c r="M4" s="38" t="s">
        <v>155</v>
      </c>
    </row>
    <row r="5" spans="1:13" x14ac:dyDescent="0.25">
      <c r="A5" s="16" t="s">
        <v>4</v>
      </c>
      <c r="B5">
        <v>0.1</v>
      </c>
      <c r="G5" s="22">
        <v>29</v>
      </c>
      <c r="H5" s="28" t="s">
        <v>118</v>
      </c>
      <c r="I5" t="s">
        <v>283</v>
      </c>
      <c r="K5" s="38" t="s">
        <v>272</v>
      </c>
      <c r="L5" s="39" t="s">
        <v>211</v>
      </c>
      <c r="M5" s="38" t="s">
        <v>155</v>
      </c>
    </row>
    <row r="6" spans="1:13" x14ac:dyDescent="0.25">
      <c r="A6" s="18" t="s">
        <v>52</v>
      </c>
      <c r="B6">
        <v>0</v>
      </c>
      <c r="G6" s="22">
        <v>30</v>
      </c>
      <c r="H6" s="28" t="s">
        <v>115</v>
      </c>
      <c r="K6" s="38" t="s">
        <v>225</v>
      </c>
      <c r="L6" s="39" t="s">
        <v>164</v>
      </c>
      <c r="M6" s="38" t="s">
        <v>155</v>
      </c>
    </row>
    <row r="7" spans="1:13" x14ac:dyDescent="0.25">
      <c r="G7" s="22">
        <v>31</v>
      </c>
      <c r="H7" s="21" t="s">
        <v>66</v>
      </c>
      <c r="K7" s="38" t="s">
        <v>266</v>
      </c>
      <c r="L7" s="39" t="s">
        <v>205</v>
      </c>
      <c r="M7" s="38" t="s">
        <v>155</v>
      </c>
    </row>
    <row r="8" spans="1:13" x14ac:dyDescent="0.25">
      <c r="A8" s="3" t="s">
        <v>6</v>
      </c>
      <c r="C8">
        <v>10</v>
      </c>
      <c r="G8" s="22">
        <v>32</v>
      </c>
      <c r="H8" s="27" t="s">
        <v>126</v>
      </c>
      <c r="K8" s="38" t="s">
        <v>263</v>
      </c>
      <c r="L8" s="39" t="s">
        <v>202</v>
      </c>
      <c r="M8" s="38" t="s">
        <v>155</v>
      </c>
    </row>
    <row r="9" spans="1:13" x14ac:dyDescent="0.25">
      <c r="A9" s="5" t="s">
        <v>57</v>
      </c>
      <c r="G9" s="22">
        <v>33</v>
      </c>
      <c r="H9" s="21" t="s">
        <v>67</v>
      </c>
      <c r="K9" s="38" t="s">
        <v>274</v>
      </c>
      <c r="L9" s="39" t="s">
        <v>213</v>
      </c>
      <c r="M9" s="38" t="s">
        <v>155</v>
      </c>
    </row>
    <row r="10" spans="1:13" x14ac:dyDescent="0.25">
      <c r="A10" t="s">
        <v>58</v>
      </c>
      <c r="B10">
        <v>0.1</v>
      </c>
      <c r="G10" s="22">
        <v>34</v>
      </c>
      <c r="H10" s="28" t="s">
        <v>111</v>
      </c>
      <c r="K10" s="38" t="s">
        <v>275</v>
      </c>
      <c r="L10" s="39" t="s">
        <v>214</v>
      </c>
      <c r="M10" s="38" t="s">
        <v>155</v>
      </c>
    </row>
    <row r="11" spans="1:13" x14ac:dyDescent="0.25">
      <c r="A11" t="s">
        <v>59</v>
      </c>
      <c r="B11">
        <v>0</v>
      </c>
      <c r="G11" s="22">
        <v>35</v>
      </c>
      <c r="H11" s="27" t="s">
        <v>81</v>
      </c>
      <c r="K11" s="38" t="s">
        <v>268</v>
      </c>
      <c r="L11" s="39" t="s">
        <v>207</v>
      </c>
      <c r="M11" s="38" t="s">
        <v>155</v>
      </c>
    </row>
    <row r="12" spans="1:13" x14ac:dyDescent="0.25">
      <c r="G12" s="22">
        <v>36</v>
      </c>
      <c r="H12" s="30" t="s">
        <v>82</v>
      </c>
      <c r="K12" s="38" t="s">
        <v>252</v>
      </c>
      <c r="L12" s="39" t="s">
        <v>191</v>
      </c>
      <c r="M12" s="38" t="s">
        <v>155</v>
      </c>
    </row>
    <row r="13" spans="1:13" x14ac:dyDescent="0.25">
      <c r="A13" s="3" t="s">
        <v>7</v>
      </c>
      <c r="C13">
        <v>10</v>
      </c>
      <c r="G13" s="22">
        <v>78</v>
      </c>
      <c r="H13" s="28" t="s">
        <v>83</v>
      </c>
      <c r="K13" s="38" t="s">
        <v>267</v>
      </c>
      <c r="L13" s="39" t="s">
        <v>206</v>
      </c>
      <c r="M13" s="38" t="s">
        <v>155</v>
      </c>
    </row>
    <row r="14" spans="1:13" x14ac:dyDescent="0.25">
      <c r="A14" s="5" t="s">
        <v>57</v>
      </c>
      <c r="G14" s="22">
        <v>99</v>
      </c>
      <c r="H14" s="27" t="s">
        <v>145</v>
      </c>
      <c r="K14" s="38" t="s">
        <v>222</v>
      </c>
      <c r="L14" s="39" t="s">
        <v>161</v>
      </c>
      <c r="M14" s="38" t="s">
        <v>155</v>
      </c>
    </row>
    <row r="15" spans="1:13" x14ac:dyDescent="0.25">
      <c r="A15" t="s">
        <v>22</v>
      </c>
      <c r="B15">
        <v>0.1</v>
      </c>
      <c r="G15" s="22">
        <v>79</v>
      </c>
      <c r="H15" s="27" t="s">
        <v>127</v>
      </c>
      <c r="K15" s="38" t="s">
        <v>253</v>
      </c>
      <c r="L15" s="39" t="s">
        <v>192</v>
      </c>
      <c r="M15" s="38" t="s">
        <v>155</v>
      </c>
    </row>
    <row r="16" spans="1:13" x14ac:dyDescent="0.25">
      <c r="A16" t="s">
        <v>45</v>
      </c>
      <c r="B16">
        <v>0</v>
      </c>
      <c r="G16" s="22">
        <v>75</v>
      </c>
      <c r="H16" s="21" t="s">
        <v>70</v>
      </c>
      <c r="K16" s="38" t="s">
        <v>227</v>
      </c>
      <c r="L16" s="39" t="s">
        <v>166</v>
      </c>
      <c r="M16" s="38" t="s">
        <v>155</v>
      </c>
    </row>
    <row r="17" spans="1:13" ht="25.5" x14ac:dyDescent="0.25">
      <c r="G17" s="22">
        <v>37</v>
      </c>
      <c r="H17" s="28" t="s">
        <v>113</v>
      </c>
      <c r="K17" s="38" t="s">
        <v>251</v>
      </c>
      <c r="L17" s="39" t="s">
        <v>190</v>
      </c>
      <c r="M17" s="38" t="s">
        <v>155</v>
      </c>
    </row>
    <row r="18" spans="1:13" x14ac:dyDescent="0.25">
      <c r="A18" s="3" t="s">
        <v>8</v>
      </c>
      <c r="C18">
        <v>10</v>
      </c>
      <c r="G18" s="22">
        <v>38</v>
      </c>
      <c r="H18" s="21" t="s">
        <v>69</v>
      </c>
      <c r="K18" s="38" t="s">
        <v>228</v>
      </c>
      <c r="L18" s="39" t="s">
        <v>167</v>
      </c>
      <c r="M18" s="38" t="s">
        <v>155</v>
      </c>
    </row>
    <row r="19" spans="1:13" ht="26.25" x14ac:dyDescent="0.25">
      <c r="A19" s="5" t="s">
        <v>57</v>
      </c>
      <c r="G19" s="22">
        <v>7</v>
      </c>
      <c r="H19" s="27" t="s">
        <v>128</v>
      </c>
      <c r="K19" s="38" t="s">
        <v>239</v>
      </c>
      <c r="L19" s="39" t="s">
        <v>178</v>
      </c>
      <c r="M19" s="38" t="s">
        <v>155</v>
      </c>
    </row>
    <row r="20" spans="1:13" x14ac:dyDescent="0.25">
      <c r="A20" t="s">
        <v>23</v>
      </c>
      <c r="B20">
        <v>0.1</v>
      </c>
      <c r="G20" s="22">
        <v>39</v>
      </c>
      <c r="H20" s="28" t="s">
        <v>112</v>
      </c>
      <c r="K20" s="38" t="s">
        <v>219</v>
      </c>
      <c r="L20" s="39" t="s">
        <v>158</v>
      </c>
      <c r="M20" s="38" t="s">
        <v>155</v>
      </c>
    </row>
    <row r="21" spans="1:13" x14ac:dyDescent="0.25">
      <c r="A21" t="s">
        <v>51</v>
      </c>
      <c r="B21">
        <v>0</v>
      </c>
      <c r="G21" s="22">
        <v>40</v>
      </c>
      <c r="H21" s="25" t="s">
        <v>119</v>
      </c>
      <c r="K21" s="38" t="s">
        <v>259</v>
      </c>
      <c r="L21" s="39" t="s">
        <v>198</v>
      </c>
      <c r="M21" s="38" t="s">
        <v>155</v>
      </c>
    </row>
    <row r="22" spans="1:13" x14ac:dyDescent="0.25">
      <c r="G22" s="22">
        <v>41</v>
      </c>
      <c r="H22" s="23" t="s">
        <v>129</v>
      </c>
      <c r="K22" s="38" t="s">
        <v>260</v>
      </c>
      <c r="L22" s="39" t="s">
        <v>199</v>
      </c>
      <c r="M22" s="38" t="s">
        <v>155</v>
      </c>
    </row>
    <row r="23" spans="1:13" ht="26.25" x14ac:dyDescent="0.25">
      <c r="A23" s="3" t="s">
        <v>10</v>
      </c>
      <c r="C23">
        <v>5</v>
      </c>
      <c r="G23" s="22">
        <v>9</v>
      </c>
      <c r="H23" s="23" t="s">
        <v>130</v>
      </c>
      <c r="K23" s="38" t="s">
        <v>257</v>
      </c>
      <c r="L23" s="39" t="s">
        <v>196</v>
      </c>
      <c r="M23" s="38" t="s">
        <v>155</v>
      </c>
    </row>
    <row r="24" spans="1:13" x14ac:dyDescent="0.25">
      <c r="A24" s="5" t="s">
        <v>57</v>
      </c>
      <c r="G24" s="22">
        <v>42</v>
      </c>
      <c r="H24" s="29" t="s">
        <v>73</v>
      </c>
      <c r="K24" s="38" t="s">
        <v>256</v>
      </c>
      <c r="L24" s="39" t="s">
        <v>195</v>
      </c>
      <c r="M24" s="38" t="s">
        <v>155</v>
      </c>
    </row>
    <row r="25" spans="1:13" ht="25.5" x14ac:dyDescent="0.25">
      <c r="A25" t="s">
        <v>24</v>
      </c>
      <c r="B25">
        <v>0.5</v>
      </c>
      <c r="G25" s="22">
        <v>43</v>
      </c>
      <c r="H25" s="25" t="s">
        <v>84</v>
      </c>
      <c r="K25" s="38" t="s">
        <v>229</v>
      </c>
      <c r="L25" s="39" t="s">
        <v>168</v>
      </c>
      <c r="M25" s="38" t="s">
        <v>155</v>
      </c>
    </row>
    <row r="26" spans="1:13" x14ac:dyDescent="0.25">
      <c r="A26" t="s">
        <v>50</v>
      </c>
      <c r="B26">
        <v>0</v>
      </c>
      <c r="G26" s="22">
        <v>44</v>
      </c>
      <c r="H26" s="25" t="s">
        <v>85</v>
      </c>
      <c r="K26" s="38" t="s">
        <v>276</v>
      </c>
      <c r="L26" s="39" t="s">
        <v>215</v>
      </c>
      <c r="M26" s="38" t="s">
        <v>155</v>
      </c>
    </row>
    <row r="27" spans="1:13" x14ac:dyDescent="0.25">
      <c r="G27" s="22">
        <v>23</v>
      </c>
      <c r="H27" s="25" t="s">
        <v>103</v>
      </c>
      <c r="K27" s="38" t="s">
        <v>242</v>
      </c>
      <c r="L27" s="39" t="s">
        <v>181</v>
      </c>
      <c r="M27" s="38" t="s">
        <v>155</v>
      </c>
    </row>
    <row r="28" spans="1:13" x14ac:dyDescent="0.25">
      <c r="A28" s="3" t="s">
        <v>11</v>
      </c>
      <c r="C28">
        <v>5</v>
      </c>
      <c r="G28" s="22">
        <v>24</v>
      </c>
      <c r="H28" s="29" t="s">
        <v>68</v>
      </c>
      <c r="K28" s="38" t="s">
        <v>244</v>
      </c>
      <c r="L28" s="39" t="s">
        <v>183</v>
      </c>
      <c r="M28" s="38" t="s">
        <v>155</v>
      </c>
    </row>
    <row r="29" spans="1:13" x14ac:dyDescent="0.25">
      <c r="A29" s="5" t="s">
        <v>57</v>
      </c>
      <c r="G29" s="22">
        <v>45</v>
      </c>
      <c r="H29" s="25" t="s">
        <v>108</v>
      </c>
      <c r="K29" s="38" t="s">
        <v>264</v>
      </c>
      <c r="L29" s="39" t="s">
        <v>203</v>
      </c>
      <c r="M29" s="38" t="s">
        <v>155</v>
      </c>
    </row>
    <row r="30" spans="1:13" x14ac:dyDescent="0.25">
      <c r="A30" t="s">
        <v>25</v>
      </c>
      <c r="B30">
        <v>0.5</v>
      </c>
      <c r="G30" s="22">
        <v>46</v>
      </c>
      <c r="H30" s="24" t="s">
        <v>86</v>
      </c>
      <c r="K30" s="38" t="s">
        <v>238</v>
      </c>
      <c r="L30" s="39" t="s">
        <v>177</v>
      </c>
      <c r="M30" s="38" t="s">
        <v>155</v>
      </c>
    </row>
    <row r="31" spans="1:13" x14ac:dyDescent="0.25">
      <c r="A31" t="s">
        <v>49</v>
      </c>
      <c r="B31">
        <v>0</v>
      </c>
      <c r="G31" s="22">
        <v>47</v>
      </c>
      <c r="H31" s="24" t="s">
        <v>87</v>
      </c>
      <c r="K31" s="38" t="s">
        <v>231</v>
      </c>
      <c r="L31" s="39" t="s">
        <v>170</v>
      </c>
      <c r="M31" s="38" t="s">
        <v>155</v>
      </c>
    </row>
    <row r="32" spans="1:13" x14ac:dyDescent="0.25">
      <c r="G32" s="22">
        <v>48</v>
      </c>
      <c r="H32" s="24" t="s">
        <v>88</v>
      </c>
      <c r="K32" s="38" t="s">
        <v>218</v>
      </c>
      <c r="L32" s="39" t="s">
        <v>157</v>
      </c>
      <c r="M32" s="38" t="s">
        <v>155</v>
      </c>
    </row>
    <row r="33" spans="1:13" x14ac:dyDescent="0.25">
      <c r="A33" s="3" t="s">
        <v>12</v>
      </c>
      <c r="C33">
        <v>5</v>
      </c>
      <c r="G33" s="22">
        <v>49</v>
      </c>
      <c r="H33" s="23" t="s">
        <v>131</v>
      </c>
      <c r="K33" s="38" t="s">
        <v>273</v>
      </c>
      <c r="L33" s="39" t="s">
        <v>212</v>
      </c>
      <c r="M33" s="38" t="s">
        <v>155</v>
      </c>
    </row>
    <row r="34" spans="1:13" x14ac:dyDescent="0.25">
      <c r="A34" s="5" t="s">
        <v>57</v>
      </c>
      <c r="G34" s="22">
        <v>77</v>
      </c>
      <c r="H34" s="25" t="s">
        <v>98</v>
      </c>
      <c r="K34" s="38" t="s">
        <v>234</v>
      </c>
      <c r="L34" s="39" t="s">
        <v>173</v>
      </c>
      <c r="M34" s="38" t="s">
        <v>155</v>
      </c>
    </row>
    <row r="35" spans="1:13" x14ac:dyDescent="0.25">
      <c r="A35" t="s">
        <v>26</v>
      </c>
      <c r="B35">
        <v>0.5</v>
      </c>
      <c r="G35" s="22">
        <v>50</v>
      </c>
      <c r="H35" s="23" t="s">
        <v>89</v>
      </c>
      <c r="K35" s="38" t="s">
        <v>254</v>
      </c>
      <c r="L35" s="39" t="s">
        <v>193</v>
      </c>
      <c r="M35" s="38" t="s">
        <v>155</v>
      </c>
    </row>
    <row r="36" spans="1:13" x14ac:dyDescent="0.25">
      <c r="A36" t="s">
        <v>48</v>
      </c>
      <c r="B36">
        <v>0</v>
      </c>
      <c r="G36" s="22">
        <v>51</v>
      </c>
      <c r="H36" s="23" t="s">
        <v>132</v>
      </c>
      <c r="K36" s="38" t="s">
        <v>240</v>
      </c>
      <c r="L36" s="39" t="s">
        <v>179</v>
      </c>
      <c r="M36" s="38" t="s">
        <v>155</v>
      </c>
    </row>
    <row r="37" spans="1:13" x14ac:dyDescent="0.25">
      <c r="G37" s="22">
        <v>83</v>
      </c>
      <c r="H37" s="23" t="s">
        <v>146</v>
      </c>
      <c r="K37" s="38" t="s">
        <v>262</v>
      </c>
      <c r="L37" s="39" t="s">
        <v>201</v>
      </c>
      <c r="M37" s="38" t="s">
        <v>155</v>
      </c>
    </row>
    <row r="38" spans="1:13" x14ac:dyDescent="0.25">
      <c r="A38" s="3" t="s">
        <v>13</v>
      </c>
      <c r="C38">
        <v>5</v>
      </c>
      <c r="G38" s="22">
        <v>52</v>
      </c>
      <c r="H38" s="26" t="s">
        <v>90</v>
      </c>
      <c r="K38" s="38" t="s">
        <v>226</v>
      </c>
      <c r="L38" s="39" t="s">
        <v>165</v>
      </c>
      <c r="M38" s="38" t="s">
        <v>155</v>
      </c>
    </row>
    <row r="39" spans="1:13" x14ac:dyDescent="0.25">
      <c r="A39" s="5" t="s">
        <v>57</v>
      </c>
      <c r="G39" s="22">
        <v>53</v>
      </c>
      <c r="H39" s="24" t="s">
        <v>91</v>
      </c>
      <c r="K39" s="38" t="s">
        <v>232</v>
      </c>
      <c r="L39" s="39" t="s">
        <v>171</v>
      </c>
      <c r="M39" s="38" t="s">
        <v>155</v>
      </c>
    </row>
    <row r="40" spans="1:13" x14ac:dyDescent="0.25">
      <c r="A40" t="s">
        <v>27</v>
      </c>
      <c r="B40">
        <v>0.5</v>
      </c>
      <c r="G40" s="22">
        <v>54</v>
      </c>
      <c r="H40" s="29" t="s">
        <v>72</v>
      </c>
      <c r="K40" s="38" t="s">
        <v>237</v>
      </c>
      <c r="L40" s="39" t="s">
        <v>176</v>
      </c>
      <c r="M40" s="38" t="s">
        <v>155</v>
      </c>
    </row>
    <row r="41" spans="1:13" x14ac:dyDescent="0.25">
      <c r="A41" t="s">
        <v>47</v>
      </c>
      <c r="B41">
        <v>0</v>
      </c>
      <c r="G41" s="22">
        <v>55</v>
      </c>
      <c r="H41" s="24" t="s">
        <v>92</v>
      </c>
      <c r="K41" s="38" t="s">
        <v>243</v>
      </c>
      <c r="L41" s="39" t="s">
        <v>182</v>
      </c>
      <c r="M41" s="38" t="s">
        <v>155</v>
      </c>
    </row>
    <row r="42" spans="1:13" x14ac:dyDescent="0.25">
      <c r="G42" s="22">
        <v>56</v>
      </c>
      <c r="H42" s="25" t="s">
        <v>99</v>
      </c>
      <c r="K42" s="38" t="s">
        <v>271</v>
      </c>
      <c r="L42" s="39" t="s">
        <v>210</v>
      </c>
      <c r="M42" s="38" t="s">
        <v>155</v>
      </c>
    </row>
    <row r="43" spans="1:13" x14ac:dyDescent="0.25">
      <c r="A43" s="3" t="s">
        <v>14</v>
      </c>
      <c r="C43">
        <v>5</v>
      </c>
      <c r="G43" s="22">
        <v>57</v>
      </c>
      <c r="H43" s="29" t="s">
        <v>71</v>
      </c>
      <c r="K43" s="38" t="s">
        <v>250</v>
      </c>
      <c r="L43" s="39" t="s">
        <v>189</v>
      </c>
      <c r="M43" s="38" t="s">
        <v>155</v>
      </c>
    </row>
    <row r="44" spans="1:13" x14ac:dyDescent="0.25">
      <c r="A44" s="5" t="s">
        <v>57</v>
      </c>
      <c r="G44" s="22">
        <v>58</v>
      </c>
      <c r="H44" s="25" t="s">
        <v>93</v>
      </c>
      <c r="K44" s="38" t="s">
        <v>216</v>
      </c>
      <c r="L44" s="39" t="s">
        <v>154</v>
      </c>
      <c r="M44" s="38" t="s">
        <v>155</v>
      </c>
    </row>
    <row r="45" spans="1:13" x14ac:dyDescent="0.25">
      <c r="A45" t="s">
        <v>28</v>
      </c>
      <c r="B45">
        <v>0.5</v>
      </c>
      <c r="G45" s="22">
        <v>59</v>
      </c>
      <c r="H45" s="25" t="s">
        <v>116</v>
      </c>
      <c r="K45" s="38" t="s">
        <v>236</v>
      </c>
      <c r="L45" s="39" t="s">
        <v>175</v>
      </c>
      <c r="M45" s="38" t="s">
        <v>155</v>
      </c>
    </row>
    <row r="46" spans="1:13" x14ac:dyDescent="0.25">
      <c r="A46" t="s">
        <v>46</v>
      </c>
      <c r="B46">
        <v>0</v>
      </c>
      <c r="G46" s="22">
        <v>25</v>
      </c>
      <c r="H46" s="23" t="s">
        <v>133</v>
      </c>
      <c r="K46" s="38" t="s">
        <v>265</v>
      </c>
      <c r="L46" s="39" t="s">
        <v>204</v>
      </c>
      <c r="M46" s="38" t="s">
        <v>155</v>
      </c>
    </row>
    <row r="47" spans="1:13" x14ac:dyDescent="0.25">
      <c r="G47" s="22">
        <v>60</v>
      </c>
      <c r="H47" s="31" t="s">
        <v>80</v>
      </c>
      <c r="K47" s="38" t="s">
        <v>217</v>
      </c>
      <c r="L47" s="39" t="s">
        <v>156</v>
      </c>
      <c r="M47" s="38" t="s">
        <v>155</v>
      </c>
    </row>
    <row r="48" spans="1:13" x14ac:dyDescent="0.25">
      <c r="A48" s="3" t="s">
        <v>15</v>
      </c>
      <c r="C48">
        <v>5</v>
      </c>
      <c r="G48" s="22">
        <v>1</v>
      </c>
      <c r="H48" s="25" t="s">
        <v>124</v>
      </c>
      <c r="K48" s="38" t="s">
        <v>248</v>
      </c>
      <c r="L48" s="39" t="s">
        <v>187</v>
      </c>
      <c r="M48" s="38" t="s">
        <v>155</v>
      </c>
    </row>
    <row r="49" spans="1:13" x14ac:dyDescent="0.25">
      <c r="A49" s="5" t="s">
        <v>57</v>
      </c>
      <c r="G49" s="22">
        <v>4</v>
      </c>
      <c r="H49" s="29" t="s">
        <v>76</v>
      </c>
      <c r="K49" s="38" t="s">
        <v>235</v>
      </c>
      <c r="L49" s="39" t="s">
        <v>174</v>
      </c>
      <c r="M49" s="38" t="s">
        <v>155</v>
      </c>
    </row>
    <row r="50" spans="1:13" x14ac:dyDescent="0.25">
      <c r="A50" t="s">
        <v>22</v>
      </c>
      <c r="B50">
        <v>0.5</v>
      </c>
      <c r="G50" s="22">
        <v>2</v>
      </c>
      <c r="H50" s="25" t="s">
        <v>110</v>
      </c>
      <c r="K50" s="38" t="s">
        <v>261</v>
      </c>
      <c r="L50" s="39" t="s">
        <v>200</v>
      </c>
      <c r="M50" s="38" t="s">
        <v>155</v>
      </c>
    </row>
    <row r="51" spans="1:13" x14ac:dyDescent="0.25">
      <c r="A51" t="s">
        <v>45</v>
      </c>
      <c r="B51">
        <v>0</v>
      </c>
      <c r="G51" s="22">
        <v>3</v>
      </c>
      <c r="H51" s="29" t="s">
        <v>78</v>
      </c>
      <c r="K51" s="38" t="s">
        <v>221</v>
      </c>
      <c r="L51" s="39" t="s">
        <v>160</v>
      </c>
      <c r="M51" s="38" t="s">
        <v>155</v>
      </c>
    </row>
    <row r="52" spans="1:13" x14ac:dyDescent="0.25">
      <c r="G52" s="22">
        <v>5</v>
      </c>
      <c r="H52" s="23" t="s">
        <v>134</v>
      </c>
      <c r="K52" s="38" t="s">
        <v>223</v>
      </c>
      <c r="L52" s="39" t="s">
        <v>162</v>
      </c>
      <c r="M52" s="38" t="s">
        <v>155</v>
      </c>
    </row>
    <row r="53" spans="1:13" x14ac:dyDescent="0.25">
      <c r="A53" s="4">
        <v>3</v>
      </c>
      <c r="C53">
        <v>12</v>
      </c>
      <c r="G53" s="22">
        <v>6</v>
      </c>
      <c r="H53" s="23" t="s">
        <v>135</v>
      </c>
      <c r="K53" s="38" t="s">
        <v>249</v>
      </c>
      <c r="L53" s="39" t="s">
        <v>188</v>
      </c>
      <c r="M53" s="38" t="s">
        <v>155</v>
      </c>
    </row>
    <row r="54" spans="1:13" x14ac:dyDescent="0.25">
      <c r="A54" s="5" t="s">
        <v>57</v>
      </c>
      <c r="G54" s="22">
        <v>8</v>
      </c>
      <c r="H54" s="25" t="s">
        <v>104</v>
      </c>
      <c r="K54" s="38" t="s">
        <v>246</v>
      </c>
      <c r="L54" s="39" t="s">
        <v>185</v>
      </c>
      <c r="M54" s="38" t="s">
        <v>155</v>
      </c>
    </row>
    <row r="55" spans="1:13" x14ac:dyDescent="0.25">
      <c r="A55" s="4" t="s">
        <v>56</v>
      </c>
      <c r="B55">
        <v>0</v>
      </c>
      <c r="G55" s="22">
        <v>10</v>
      </c>
      <c r="H55" s="29" t="s">
        <v>77</v>
      </c>
      <c r="K55" s="38" t="s">
        <v>258</v>
      </c>
      <c r="L55" s="39" t="s">
        <v>197</v>
      </c>
      <c r="M55" s="38" t="s">
        <v>155</v>
      </c>
    </row>
    <row r="56" spans="1:13" x14ac:dyDescent="0.25">
      <c r="A56">
        <v>1</v>
      </c>
      <c r="B56">
        <v>0.1</v>
      </c>
      <c r="G56" s="22">
        <v>11</v>
      </c>
      <c r="H56" s="25" t="s">
        <v>123</v>
      </c>
      <c r="K56" s="38" t="s">
        <v>270</v>
      </c>
      <c r="L56" s="39" t="s">
        <v>209</v>
      </c>
      <c r="M56" s="38" t="s">
        <v>155</v>
      </c>
    </row>
    <row r="57" spans="1:13" x14ac:dyDescent="0.25">
      <c r="A57">
        <v>2</v>
      </c>
      <c r="B57">
        <v>0.2</v>
      </c>
      <c r="G57" s="22">
        <v>91</v>
      </c>
      <c r="H57" s="23" t="s">
        <v>147</v>
      </c>
      <c r="K57" s="38" t="s">
        <v>255</v>
      </c>
      <c r="L57" s="39" t="s">
        <v>194</v>
      </c>
      <c r="M57" s="38" t="s">
        <v>155</v>
      </c>
    </row>
    <row r="58" spans="1:13" x14ac:dyDescent="0.25">
      <c r="A58">
        <v>3</v>
      </c>
      <c r="B58">
        <v>0.3</v>
      </c>
      <c r="G58" s="22">
        <v>12</v>
      </c>
      <c r="H58" s="25" t="s">
        <v>94</v>
      </c>
      <c r="K58" s="38" t="s">
        <v>241</v>
      </c>
      <c r="L58" s="39" t="s">
        <v>180</v>
      </c>
      <c r="M58" s="38" t="s">
        <v>155</v>
      </c>
    </row>
    <row r="59" spans="1:13" x14ac:dyDescent="0.25">
      <c r="A59">
        <v>4</v>
      </c>
      <c r="B59">
        <v>0.4</v>
      </c>
      <c r="G59" s="22">
        <v>13</v>
      </c>
      <c r="H59" s="25" t="s">
        <v>100</v>
      </c>
      <c r="K59" s="38" t="s">
        <v>220</v>
      </c>
      <c r="L59" s="39" t="s">
        <v>159</v>
      </c>
      <c r="M59" s="38" t="s">
        <v>155</v>
      </c>
    </row>
    <row r="60" spans="1:13" x14ac:dyDescent="0.25">
      <c r="A60">
        <v>5</v>
      </c>
      <c r="B60">
        <v>0.5</v>
      </c>
      <c r="G60" s="22">
        <v>14</v>
      </c>
      <c r="H60" s="23" t="s">
        <v>136</v>
      </c>
      <c r="K60" s="38" t="s">
        <v>224</v>
      </c>
      <c r="L60" s="39" t="s">
        <v>163</v>
      </c>
      <c r="M60" s="38" t="s">
        <v>155</v>
      </c>
    </row>
    <row r="61" spans="1:13" ht="26.25" x14ac:dyDescent="0.25">
      <c r="A61">
        <v>6</v>
      </c>
      <c r="B61">
        <v>0.6</v>
      </c>
      <c r="G61" s="22">
        <v>15</v>
      </c>
      <c r="H61" s="23" t="s">
        <v>137</v>
      </c>
      <c r="K61" s="38" t="s">
        <v>247</v>
      </c>
      <c r="L61" s="39" t="s">
        <v>186</v>
      </c>
      <c r="M61" s="38" t="s">
        <v>155</v>
      </c>
    </row>
    <row r="62" spans="1:13" x14ac:dyDescent="0.25">
      <c r="A62">
        <v>7</v>
      </c>
      <c r="B62">
        <v>0.7</v>
      </c>
      <c r="G62" s="22">
        <v>16</v>
      </c>
      <c r="H62" s="25" t="s">
        <v>109</v>
      </c>
      <c r="K62" s="38" t="s">
        <v>245</v>
      </c>
      <c r="L62" s="39" t="s">
        <v>184</v>
      </c>
      <c r="M62" s="38" t="s">
        <v>155</v>
      </c>
    </row>
    <row r="63" spans="1:13" x14ac:dyDescent="0.25">
      <c r="A63">
        <v>8</v>
      </c>
      <c r="B63">
        <v>0.8</v>
      </c>
      <c r="G63" s="22">
        <v>17</v>
      </c>
      <c r="H63" s="29" t="s">
        <v>74</v>
      </c>
      <c r="K63" s="38" t="s">
        <v>230</v>
      </c>
      <c r="L63" s="39" t="s">
        <v>169</v>
      </c>
      <c r="M63" s="38" t="s">
        <v>155</v>
      </c>
    </row>
    <row r="64" spans="1:13" x14ac:dyDescent="0.25">
      <c r="A64">
        <v>9</v>
      </c>
      <c r="B64">
        <v>0.9</v>
      </c>
      <c r="G64" s="22">
        <v>19</v>
      </c>
      <c r="H64" s="29" t="s">
        <v>75</v>
      </c>
      <c r="L64" s="49" t="s">
        <v>287</v>
      </c>
    </row>
    <row r="65" spans="1:8" x14ac:dyDescent="0.25">
      <c r="A65">
        <v>10</v>
      </c>
      <c r="B65">
        <v>1</v>
      </c>
      <c r="G65" s="22">
        <v>61</v>
      </c>
      <c r="H65" s="28" t="s">
        <v>117</v>
      </c>
    </row>
    <row r="66" spans="1:8" x14ac:dyDescent="0.25">
      <c r="A66">
        <v>11</v>
      </c>
      <c r="B66">
        <v>1.1000000000000001</v>
      </c>
      <c r="G66" s="22">
        <v>62</v>
      </c>
      <c r="H66" s="28" t="s">
        <v>95</v>
      </c>
    </row>
    <row r="67" spans="1:8" x14ac:dyDescent="0.25">
      <c r="A67">
        <v>12</v>
      </c>
      <c r="B67">
        <v>1.2</v>
      </c>
      <c r="G67" s="22">
        <v>63</v>
      </c>
      <c r="H67" s="28" t="s">
        <v>101</v>
      </c>
    </row>
    <row r="68" spans="1:8" x14ac:dyDescent="0.25">
      <c r="G68" s="22">
        <v>64</v>
      </c>
      <c r="H68" s="30" t="s">
        <v>96</v>
      </c>
    </row>
    <row r="69" spans="1:8" x14ac:dyDescent="0.25">
      <c r="A69" s="4">
        <v>4</v>
      </c>
      <c r="C69">
        <v>8</v>
      </c>
      <c r="G69" s="22">
        <v>65</v>
      </c>
      <c r="H69" s="27" t="s">
        <v>138</v>
      </c>
    </row>
    <row r="70" spans="1:8" x14ac:dyDescent="0.25">
      <c r="A70" s="5" t="s">
        <v>57</v>
      </c>
      <c r="G70" s="22">
        <v>66</v>
      </c>
      <c r="H70" s="28" t="s">
        <v>122</v>
      </c>
    </row>
    <row r="71" spans="1:8" ht="26.25" x14ac:dyDescent="0.25">
      <c r="A71" s="4" t="s">
        <v>55</v>
      </c>
      <c r="B71">
        <v>0</v>
      </c>
      <c r="G71" s="22">
        <v>92</v>
      </c>
      <c r="H71" s="27" t="s">
        <v>148</v>
      </c>
    </row>
    <row r="72" spans="1:8" x14ac:dyDescent="0.25">
      <c r="A72">
        <v>1</v>
      </c>
      <c r="B72">
        <v>0.1</v>
      </c>
      <c r="G72" s="22">
        <v>67</v>
      </c>
      <c r="H72" s="21" t="s">
        <v>79</v>
      </c>
    </row>
    <row r="73" spans="1:8" x14ac:dyDescent="0.25">
      <c r="A73">
        <v>2</v>
      </c>
      <c r="B73">
        <v>0.2</v>
      </c>
      <c r="G73" s="22">
        <v>26</v>
      </c>
      <c r="H73" s="27" t="s">
        <v>139</v>
      </c>
    </row>
    <row r="74" spans="1:8" x14ac:dyDescent="0.25">
      <c r="A74">
        <v>3</v>
      </c>
      <c r="B74">
        <v>0.3</v>
      </c>
      <c r="G74" s="22">
        <v>68</v>
      </c>
      <c r="H74" s="27" t="s">
        <v>140</v>
      </c>
    </row>
    <row r="75" spans="1:8" x14ac:dyDescent="0.25">
      <c r="A75">
        <v>4</v>
      </c>
      <c r="B75">
        <v>0.4</v>
      </c>
      <c r="G75" s="22">
        <v>69</v>
      </c>
      <c r="H75" s="28" t="s">
        <v>102</v>
      </c>
    </row>
    <row r="76" spans="1:8" x14ac:dyDescent="0.25">
      <c r="A76">
        <v>5</v>
      </c>
      <c r="B76">
        <v>0.5</v>
      </c>
      <c r="G76" s="22">
        <v>70</v>
      </c>
      <c r="H76" s="21" t="s">
        <v>64</v>
      </c>
    </row>
    <row r="77" spans="1:8" x14ac:dyDescent="0.25">
      <c r="A77">
        <v>6</v>
      </c>
      <c r="B77">
        <v>0.6</v>
      </c>
      <c r="G77" s="22">
        <v>71</v>
      </c>
      <c r="H77" s="21" t="s">
        <v>63</v>
      </c>
    </row>
    <row r="78" spans="1:8" x14ac:dyDescent="0.25">
      <c r="A78">
        <v>7</v>
      </c>
      <c r="B78">
        <v>0.7</v>
      </c>
      <c r="G78" s="22">
        <v>72</v>
      </c>
      <c r="H78" s="28" t="s">
        <v>105</v>
      </c>
    </row>
    <row r="79" spans="1:8" x14ac:dyDescent="0.25">
      <c r="A79">
        <v>8</v>
      </c>
      <c r="B79">
        <v>0.8</v>
      </c>
      <c r="G79" s="22">
        <v>18</v>
      </c>
      <c r="H79" s="28" t="s">
        <v>120</v>
      </c>
    </row>
    <row r="80" spans="1:8" x14ac:dyDescent="0.25">
      <c r="G80" s="22">
        <v>73</v>
      </c>
      <c r="H80" s="30" t="s">
        <v>97</v>
      </c>
    </row>
    <row r="81" spans="7:8" x14ac:dyDescent="0.25">
      <c r="G81" s="22">
        <v>27</v>
      </c>
      <c r="H81" s="27" t="s">
        <v>141</v>
      </c>
    </row>
    <row r="82" spans="7:8" x14ac:dyDescent="0.25">
      <c r="G82" s="22">
        <v>86</v>
      </c>
      <c r="H82" s="28" t="s">
        <v>106</v>
      </c>
    </row>
    <row r="83" spans="7:8" x14ac:dyDescent="0.25">
      <c r="G83" s="22">
        <v>74</v>
      </c>
      <c r="H83" s="28" t="s">
        <v>121</v>
      </c>
    </row>
    <row r="84" spans="7:8" x14ac:dyDescent="0.25">
      <c r="G84" s="22">
        <v>20</v>
      </c>
      <c r="H84" s="27" t="s">
        <v>142</v>
      </c>
    </row>
    <row r="85" spans="7:8" x14ac:dyDescent="0.25">
      <c r="G85" s="22">
        <v>21</v>
      </c>
      <c r="H85" s="28" t="s">
        <v>114</v>
      </c>
    </row>
    <row r="86" spans="7:8" x14ac:dyDescent="0.25">
      <c r="G86" s="22">
        <v>87</v>
      </c>
      <c r="H86" s="27" t="s">
        <v>143</v>
      </c>
    </row>
    <row r="87" spans="7:8" x14ac:dyDescent="0.25">
      <c r="G87" s="22">
        <v>89</v>
      </c>
      <c r="H87" s="28" t="s">
        <v>107</v>
      </c>
    </row>
    <row r="88" spans="7:8" x14ac:dyDescent="0.25">
      <c r="G88" s="22">
        <v>76</v>
      </c>
      <c r="H88" s="27" t="s">
        <v>144</v>
      </c>
    </row>
  </sheetData>
  <sheetProtection sheet="1" objects="1" scenarios="1"/>
  <sortState ref="K2:M63">
    <sortCondition ref="L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17</vt:i4>
      </vt:variant>
    </vt:vector>
  </HeadingPairs>
  <TitlesOfParts>
    <vt:vector size="19" baseType="lpstr">
      <vt:lpstr>Форма отчета</vt:lpstr>
      <vt:lpstr>Расчеты</vt:lpstr>
      <vt:lpstr>'Форма отчета'!Print_Area</vt:lpstr>
      <vt:lpstr>'Форма отчета'!prnt</vt:lpstr>
      <vt:lpstr>Квартал</vt:lpstr>
      <vt:lpstr>п.1.3</vt:lpstr>
      <vt:lpstr>п.1.4</vt:lpstr>
      <vt:lpstr>п.1.5</vt:lpstr>
      <vt:lpstr>п.2.1</vt:lpstr>
      <vt:lpstr>п.2.2</vt:lpstr>
      <vt:lpstr>п.2.3</vt:lpstr>
      <vt:lpstr>п.2.4</vt:lpstr>
      <vt:lpstr>п.2.5</vt:lpstr>
      <vt:lpstr>п.2.6</vt:lpstr>
      <vt:lpstr>п.3</vt:lpstr>
      <vt:lpstr>п.4</vt:lpstr>
      <vt:lpstr>Расчет</vt:lpstr>
      <vt:lpstr>Субъект</vt:lpstr>
      <vt:lpstr>ФОИВ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Енютина Юлия Фёдоровна</cp:lastModifiedBy>
  <cp:lastPrinted>2018-01-09T07:59:51Z</cp:lastPrinted>
  <dcterms:created xsi:type="dcterms:W3CDTF">2016-03-30T07:42:25Z</dcterms:created>
  <dcterms:modified xsi:type="dcterms:W3CDTF">2018-07-06T14:10:11Z</dcterms:modified>
</cp:coreProperties>
</file>